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ineda\OneDrive - Sempra Energy\User Folders\Desktop\"/>
    </mc:Choice>
  </mc:AlternateContent>
  <bookViews>
    <workbookView xWindow="0" yWindow="0" windowWidth="19620" windowHeight="7896"/>
  </bookViews>
  <sheets>
    <sheet name="Workpaper Worksheet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2" l="1"/>
  <c r="H20" i="2"/>
  <c r="D20" i="2"/>
  <c r="L15" i="2"/>
  <c r="L17" i="2" s="1"/>
  <c r="K15" i="2"/>
  <c r="K17" i="2" s="1"/>
  <c r="G15" i="2"/>
  <c r="G17" i="2" s="1"/>
  <c r="C15" i="2"/>
  <c r="C17" i="2" s="1"/>
  <c r="K13" i="2"/>
  <c r="G13" i="2"/>
  <c r="C13" i="2"/>
  <c r="K12" i="2"/>
  <c r="H12" i="2"/>
  <c r="G12" i="2"/>
  <c r="G14" i="2" s="1"/>
  <c r="G16" i="2" s="1"/>
  <c r="D12" i="2"/>
  <c r="C12" i="2"/>
  <c r="C14" i="2" s="1"/>
  <c r="C16" i="2" s="1"/>
  <c r="L10" i="2"/>
  <c r="L13" i="2" s="1"/>
  <c r="H10" i="2"/>
  <c r="L8" i="2"/>
  <c r="H8" i="2"/>
  <c r="H15" i="2" s="1"/>
  <c r="H17" i="2" s="1"/>
  <c r="D8" i="2"/>
  <c r="D15" i="2" s="1"/>
  <c r="D17" i="2" s="1"/>
  <c r="K14" i="2" l="1"/>
  <c r="K16" i="2" s="1"/>
  <c r="D19" i="2"/>
  <c r="H19" i="2"/>
  <c r="L19" i="2"/>
  <c r="D13" i="2"/>
  <c r="D14" i="2" s="1"/>
  <c r="D16" i="2" s="1"/>
  <c r="D18" i="2" s="1"/>
  <c r="L12" i="2"/>
  <c r="L14" i="2" s="1"/>
  <c r="L16" i="2" s="1"/>
  <c r="L18" i="2" s="1"/>
  <c r="H13" i="2"/>
  <c r="H14" i="2" s="1"/>
  <c r="H16" i="2" s="1"/>
  <c r="H18" i="2" s="1"/>
</calcChain>
</file>

<file path=xl/sharedStrings.xml><?xml version="1.0" encoding="utf-8"?>
<sst xmlns="http://schemas.openxmlformats.org/spreadsheetml/2006/main" count="102" uniqueCount="40">
  <si>
    <t>Performance</t>
  </si>
  <si>
    <t>Base Model</t>
  </si>
  <si>
    <t>Energy Efficient Model</t>
  </si>
  <si>
    <t>Preheat Time (min)</t>
  </si>
  <si>
    <t>Idle Energy Rate (Btu/hr)</t>
  </si>
  <si>
    <t>Cooking Energy Rate (Btu/hr)</t>
  </si>
  <si>
    <t>Electrical Idle Energy Rate (kW)</t>
  </si>
  <si>
    <t>Production Capacity (lb/hr)</t>
  </si>
  <si>
    <t>Operating Hours/Day</t>
  </si>
  <si>
    <t>Operating Days/Year</t>
  </si>
  <si>
    <t>Pounds of Food Cooked per Day</t>
  </si>
  <si>
    <t>Preheat Energy (Btu)</t>
  </si>
  <si>
    <t>Daily Cooking Energy (Btu)</t>
  </si>
  <si>
    <t>Daily Idle Energy (Btu)</t>
  </si>
  <si>
    <t>Daily Total Gas Energy Consumption (Btu)</t>
  </si>
  <si>
    <r>
      <t>Annual Energy Consumption (therms)</t>
    </r>
    <r>
      <rPr>
        <vertAlign val="superscript"/>
        <sz val="10"/>
        <color theme="1"/>
        <rFont val="Calibri"/>
        <family val="2"/>
        <scheme val="minor"/>
      </rPr>
      <t>a</t>
    </r>
  </si>
  <si>
    <t>Annual Energy Consumption (kWh)</t>
  </si>
  <si>
    <t>Estimated Energy Savings (therms/yr)</t>
  </si>
  <si>
    <t>Estimated Energy Savings (kWh/yr)</t>
  </si>
  <si>
    <r>
      <t>Incremental Measure Cost</t>
    </r>
    <r>
      <rPr>
        <vertAlign val="superscript"/>
        <sz val="10"/>
        <color theme="1"/>
        <rFont val="Calibri"/>
        <family val="2"/>
        <scheme val="minor"/>
      </rPr>
      <t>b</t>
    </r>
  </si>
  <si>
    <t>-</t>
  </si>
  <si>
    <r>
      <t>Estimated Useful Life (EUL)</t>
    </r>
    <r>
      <rPr>
        <vertAlign val="superscript"/>
        <sz val="10"/>
        <color theme="1"/>
        <rFont val="Calibri"/>
        <family val="2"/>
        <scheme val="minor"/>
      </rPr>
      <t>c</t>
    </r>
  </si>
  <si>
    <t>12 years</t>
  </si>
  <si>
    <t>Daily Total Electric Energy Consumption (kWh)</t>
  </si>
  <si>
    <t>4 lane based on lab data</t>
  </si>
  <si>
    <t>Conveyor Width (in)</t>
  </si>
  <si>
    <t>Retail Price</t>
  </si>
  <si>
    <t>Baseline Automatic Conveyor Broiler Pricing</t>
  </si>
  <si>
    <t>Incremental Measure Cost</t>
  </si>
  <si>
    <t>Burger Width</t>
  </si>
  <si>
    <t>3 lane based on lab data</t>
  </si>
  <si>
    <t>2 lane based on lab data</t>
  </si>
  <si>
    <t>IMC</t>
  </si>
  <si>
    <t>Energy Efficient Automatic Conveyor Broiler Pricing</t>
  </si>
  <si>
    <t>A</t>
  </si>
  <si>
    <t>F</t>
  </si>
  <si>
    <t>H</t>
  </si>
  <si>
    <t>C</t>
  </si>
  <si>
    <t>J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</si>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</sst>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&quot;$&quot;* #,##0_);_(&quot;$&quot;* \(#,##0\);_(&quot;$&quot;* &quot;-&quot;??_);_(@_)"/>
    <numFmt numFmtId="165" formatCode="#,##0.0"/>
    <numFmt numFmtId="166" formatCode="#,##0.0_);\(#,##0.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2" applyFont="1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3" fontId="3" fillId="3" borderId="4" xfId="1" applyNumberFormat="1" applyFont="1" applyFill="1" applyBorder="1" applyAlignment="1">
      <alignment horizontal="center" vertical="center"/>
    </xf>
    <xf numFmtId="3" fontId="2" fillId="3" borderId="4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37" fontId="3" fillId="3" borderId="4" xfId="1" applyNumberFormat="1" applyFont="1" applyFill="1" applyBorder="1" applyAlignment="1">
      <alignment horizontal="center" vertical="center"/>
    </xf>
    <xf numFmtId="166" fontId="3" fillId="3" borderId="4" xfId="1" applyNumberFormat="1" applyFont="1" applyFill="1" applyBorder="1" applyAlignment="1">
      <alignment horizontal="center" vertical="center"/>
    </xf>
    <xf numFmtId="37" fontId="2" fillId="3" borderId="4" xfId="1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tabSelected="1" topLeftCell="C1" workbookViewId="0">
      <selection activeCell="G31" sqref="G31"/>
    </sheetView>
  </sheetViews>
  <sheetFormatPr defaultRowHeight="14.4" x14ac:dyDescent="0.3"/>
  <cols>
    <col min="2" max="2" width="38.109375" customWidth="1"/>
    <col min="3" max="3" width="21.109375" customWidth="1"/>
    <col min="4" max="4" width="21.33203125" customWidth="1"/>
    <col min="6" max="6" width="38.88671875" customWidth="1"/>
    <col min="7" max="7" width="15.6640625" customWidth="1"/>
    <col min="8" max="8" width="20.21875" customWidth="1"/>
    <col min="10" max="10" width="38" customWidth="1"/>
    <col min="11" max="11" width="18.5546875" customWidth="1"/>
    <col min="12" max="12" width="20" customWidth="1"/>
    <col min="14" max="14" width="38.5546875" customWidth="1"/>
    <col min="15" max="15" width="17" customWidth="1"/>
    <col min="16" max="16" width="18.44140625" customWidth="1"/>
    <col min="17" max="17" width="11.44140625" bestFit="1" customWidth="1"/>
    <col min="18" max="18" width="30.88671875" customWidth="1"/>
    <col min="19" max="19" width="16.77734375" customWidth="1"/>
    <col min="20" max="20" width="18.21875" customWidth="1"/>
    <col min="21" max="21" width="11.109375" bestFit="1" customWidth="1"/>
  </cols>
  <sheetData>
    <row r="1" spans="2:12" ht="15" thickBot="1" x14ac:dyDescent="0.35">
      <c r="B1" t="s">
        <v>31</v>
      </c>
      <c r="C1" s="7" t="s">
        <v>35</v>
      </c>
      <c r="D1" s="7" t="s">
        <v>34</v>
      </c>
      <c r="F1" t="s">
        <v>30</v>
      </c>
      <c r="G1" s="7" t="s">
        <v>36</v>
      </c>
      <c r="H1" s="7" t="s">
        <v>37</v>
      </c>
      <c r="J1" t="s">
        <v>24</v>
      </c>
      <c r="K1" s="7" t="s">
        <v>38</v>
      </c>
      <c r="L1" s="7" t="s">
        <v>39</v>
      </c>
    </row>
    <row r="2" spans="2:12" ht="15" thickBot="1" x14ac:dyDescent="0.35">
      <c r="B2" s="2" t="s">
        <v>0</v>
      </c>
      <c r="C2" s="3" t="s">
        <v>1</v>
      </c>
      <c r="D2" s="3" t="s">
        <v>2</v>
      </c>
      <c r="F2" s="2" t="s">
        <v>0</v>
      </c>
      <c r="G2" s="3" t="s">
        <v>1</v>
      </c>
      <c r="H2" s="3" t="s">
        <v>2</v>
      </c>
      <c r="J2" s="2" t="s">
        <v>0</v>
      </c>
      <c r="K2" s="3" t="s">
        <v>1</v>
      </c>
      <c r="L2" s="3" t="s">
        <v>2</v>
      </c>
    </row>
    <row r="3" spans="2:12" ht="15" thickBot="1" x14ac:dyDescent="0.35">
      <c r="B3" s="4" t="s">
        <v>3</v>
      </c>
      <c r="C3" s="5">
        <v>10</v>
      </c>
      <c r="D3" s="5">
        <v>29</v>
      </c>
      <c r="F3" s="4" t="s">
        <v>3</v>
      </c>
      <c r="G3" s="5">
        <v>8.42</v>
      </c>
      <c r="H3" s="5">
        <v>16.25</v>
      </c>
      <c r="J3" s="4" t="s">
        <v>3</v>
      </c>
      <c r="K3" s="5">
        <v>22</v>
      </c>
      <c r="L3" s="5">
        <v>12</v>
      </c>
    </row>
    <row r="4" spans="2:12" ht="15" thickBot="1" x14ac:dyDescent="0.35">
      <c r="B4" s="4" t="s">
        <v>4</v>
      </c>
      <c r="C4" s="6">
        <v>54500</v>
      </c>
      <c r="D4" s="6">
        <v>28000</v>
      </c>
      <c r="F4" s="4" t="s">
        <v>4</v>
      </c>
      <c r="G4" s="6">
        <v>78120</v>
      </c>
      <c r="H4" s="6">
        <v>47960</v>
      </c>
      <c r="J4" s="4" t="s">
        <v>4</v>
      </c>
      <c r="K4" s="6">
        <v>104000</v>
      </c>
      <c r="L4" s="6">
        <v>57000</v>
      </c>
    </row>
    <row r="5" spans="2:12" ht="15" thickBot="1" x14ac:dyDescent="0.35">
      <c r="B5" s="4" t="s">
        <v>5</v>
      </c>
      <c r="C5" s="6">
        <v>55000</v>
      </c>
      <c r="D5" s="6">
        <v>28500</v>
      </c>
      <c r="F5" s="4" t="s">
        <v>5</v>
      </c>
      <c r="G5" s="6">
        <v>78240</v>
      </c>
      <c r="H5" s="6">
        <v>50938</v>
      </c>
      <c r="J5" s="4" t="s">
        <v>5</v>
      </c>
      <c r="K5" s="6">
        <v>111210</v>
      </c>
      <c r="L5" s="6">
        <v>67117</v>
      </c>
    </row>
    <row r="6" spans="2:12" ht="15" thickBot="1" x14ac:dyDescent="0.35">
      <c r="B6" s="4" t="s">
        <v>6</v>
      </c>
      <c r="C6" s="5">
        <v>1.84</v>
      </c>
      <c r="D6" s="20">
        <v>0.2</v>
      </c>
      <c r="F6" s="4" t="s">
        <v>6</v>
      </c>
      <c r="G6" s="5">
        <v>1.35</v>
      </c>
      <c r="H6" s="5">
        <v>0.37</v>
      </c>
      <c r="J6" s="4" t="s">
        <v>6</v>
      </c>
      <c r="K6" s="5">
        <v>4.8</v>
      </c>
      <c r="L6" s="5">
        <v>1.1499999999999999</v>
      </c>
    </row>
    <row r="7" spans="2:12" ht="15" thickBot="1" x14ac:dyDescent="0.35">
      <c r="B7" s="4" t="s">
        <v>7</v>
      </c>
      <c r="C7" s="5">
        <v>29</v>
      </c>
      <c r="D7" s="5">
        <v>21</v>
      </c>
      <c r="F7" s="4" t="s">
        <v>7</v>
      </c>
      <c r="G7" s="5">
        <v>47.6</v>
      </c>
      <c r="H7" s="5">
        <v>41.7</v>
      </c>
      <c r="J7" s="4" t="s">
        <v>7</v>
      </c>
      <c r="K7" s="5">
        <v>90</v>
      </c>
      <c r="L7" s="5">
        <v>86</v>
      </c>
    </row>
    <row r="8" spans="2:12" ht="15" thickBot="1" x14ac:dyDescent="0.35">
      <c r="B8" s="4" t="s">
        <v>8</v>
      </c>
      <c r="C8" s="5">
        <v>12</v>
      </c>
      <c r="D8" s="5">
        <f>C8</f>
        <v>12</v>
      </c>
      <c r="F8" s="4" t="s">
        <v>8</v>
      </c>
      <c r="G8" s="5">
        <v>18</v>
      </c>
      <c r="H8" s="5">
        <f>G8</f>
        <v>18</v>
      </c>
      <c r="J8" s="4" t="s">
        <v>8</v>
      </c>
      <c r="K8" s="5">
        <v>18</v>
      </c>
      <c r="L8" s="5">
        <f>K8</f>
        <v>18</v>
      </c>
    </row>
    <row r="9" spans="2:12" ht="15" thickBot="1" x14ac:dyDescent="0.35">
      <c r="B9" s="4" t="s">
        <v>9</v>
      </c>
      <c r="C9" s="5">
        <v>363</v>
      </c>
      <c r="D9" s="5">
        <v>363</v>
      </c>
      <c r="F9" s="4" t="s">
        <v>9</v>
      </c>
      <c r="G9" s="5">
        <v>363</v>
      </c>
      <c r="H9" s="5">
        <v>363</v>
      </c>
      <c r="J9" s="4" t="s">
        <v>9</v>
      </c>
      <c r="K9" s="5">
        <v>363</v>
      </c>
      <c r="L9" s="5">
        <v>363</v>
      </c>
    </row>
    <row r="10" spans="2:12" ht="15" thickBot="1" x14ac:dyDescent="0.35">
      <c r="B10" s="4" t="s">
        <v>10</v>
      </c>
      <c r="C10" s="5">
        <v>75</v>
      </c>
      <c r="D10" s="5">
        <v>75</v>
      </c>
      <c r="F10" s="4" t="s">
        <v>10</v>
      </c>
      <c r="G10" s="5">
        <v>150</v>
      </c>
      <c r="H10" s="5">
        <f>G10</f>
        <v>150</v>
      </c>
      <c r="J10" s="4" t="s">
        <v>10</v>
      </c>
      <c r="K10" s="5">
        <v>110</v>
      </c>
      <c r="L10" s="5">
        <f>K10</f>
        <v>110</v>
      </c>
    </row>
    <row r="11" spans="2:12" ht="15" thickBot="1" x14ac:dyDescent="0.35">
      <c r="B11" s="4" t="s">
        <v>11</v>
      </c>
      <c r="C11" s="6">
        <v>11500</v>
      </c>
      <c r="D11" s="6">
        <v>13500</v>
      </c>
      <c r="F11" s="4" t="s">
        <v>11</v>
      </c>
      <c r="G11" s="6">
        <v>14130</v>
      </c>
      <c r="H11" s="6">
        <v>14214</v>
      </c>
      <c r="J11" s="4" t="s">
        <v>11</v>
      </c>
      <c r="K11" s="6">
        <v>42500</v>
      </c>
      <c r="L11" s="6">
        <v>13500</v>
      </c>
    </row>
    <row r="12" spans="2:12" ht="15" thickBot="1" x14ac:dyDescent="0.35">
      <c r="B12" s="4" t="s">
        <v>12</v>
      </c>
      <c r="C12" s="17">
        <f>(C10/C7)*C5</f>
        <v>142241.37931034484</v>
      </c>
      <c r="D12" s="17">
        <f>(D10/D7)*D5</f>
        <v>101785.71428571429</v>
      </c>
      <c r="F12" s="4" t="s">
        <v>12</v>
      </c>
      <c r="G12" s="21">
        <f>(G10/G7)*G5</f>
        <v>246554.62184873948</v>
      </c>
      <c r="H12" s="21">
        <f>(H10/H7)*H5</f>
        <v>183230.21582733814</v>
      </c>
      <c r="J12" s="4" t="s">
        <v>12</v>
      </c>
      <c r="K12" s="21">
        <f>(K10/K7)*K5</f>
        <v>135923.33333333334</v>
      </c>
      <c r="L12" s="21">
        <f>(L10/L7)*L5</f>
        <v>85847.325581395358</v>
      </c>
    </row>
    <row r="13" spans="2:12" ht="15" thickBot="1" x14ac:dyDescent="0.35">
      <c r="B13" s="4" t="s">
        <v>13</v>
      </c>
      <c r="C13" s="17">
        <f>((C8-(C10/C7))*C4)</f>
        <v>513051.72413793101</v>
      </c>
      <c r="D13" s="17">
        <f>((D8-(D10/D7))*D4)</f>
        <v>236000</v>
      </c>
      <c r="F13" s="4" t="s">
        <v>13</v>
      </c>
      <c r="G13" s="21">
        <f>((G8-(G10/G7))*G4)</f>
        <v>1159983.5294117648</v>
      </c>
      <c r="H13" s="21">
        <f>((H8-(H10/H7))*H4)</f>
        <v>690762.0143884893</v>
      </c>
      <c r="J13" s="4" t="s">
        <v>13</v>
      </c>
      <c r="K13" s="21">
        <f>((K8-(K10/K7))*K4)</f>
        <v>1744888.888888889</v>
      </c>
      <c r="L13" s="21">
        <f>((L8-(L10/L7))*L4)</f>
        <v>953093.02325581398</v>
      </c>
    </row>
    <row r="14" spans="2:12" ht="15" thickBot="1" x14ac:dyDescent="0.35">
      <c r="B14" s="4" t="s">
        <v>14</v>
      </c>
      <c r="C14" s="17">
        <f>C11+C12+C13</f>
        <v>666793.10344827583</v>
      </c>
      <c r="D14" s="17">
        <f>D11+D12+D13</f>
        <v>351285.71428571432</v>
      </c>
      <c r="F14" s="4" t="s">
        <v>14</v>
      </c>
      <c r="G14" s="21">
        <f>G11+G12+G13</f>
        <v>1420668.1512605043</v>
      </c>
      <c r="H14" s="21">
        <f>H11+H12+H13</f>
        <v>888206.23021582747</v>
      </c>
      <c r="J14" s="4" t="s">
        <v>14</v>
      </c>
      <c r="K14" s="21">
        <f>K11+K12+K13</f>
        <v>1923312.2222222222</v>
      </c>
      <c r="L14" s="21">
        <f>L11+L12+L13</f>
        <v>1052440.3488372094</v>
      </c>
    </row>
    <row r="15" spans="2:12" ht="15" thickBot="1" x14ac:dyDescent="0.35">
      <c r="B15" s="4" t="s">
        <v>23</v>
      </c>
      <c r="C15" s="19">
        <f>C8*C6</f>
        <v>22.080000000000002</v>
      </c>
      <c r="D15" s="19">
        <f>D8*D6</f>
        <v>2.4000000000000004</v>
      </c>
      <c r="F15" s="4" t="s">
        <v>23</v>
      </c>
      <c r="G15" s="22">
        <f>G8*G6</f>
        <v>24.3</v>
      </c>
      <c r="H15" s="22">
        <f>H8*H6</f>
        <v>6.66</v>
      </c>
      <c r="J15" s="4" t="s">
        <v>23</v>
      </c>
      <c r="K15" s="22">
        <f>K8*K6</f>
        <v>86.399999999999991</v>
      </c>
      <c r="L15" s="22">
        <f>L8*L6</f>
        <v>20.7</v>
      </c>
    </row>
    <row r="16" spans="2:12" ht="15.6" thickBot="1" x14ac:dyDescent="0.35">
      <c r="B16" s="4" t="s">
        <v>15</v>
      </c>
      <c r="C16" s="17">
        <f>C14*C9/100/1000</f>
        <v>2420.4589655172417</v>
      </c>
      <c r="D16" s="17">
        <f>D14*D9/100/1000</f>
        <v>1275.1671428571431</v>
      </c>
      <c r="F16" s="4" t="s">
        <v>15</v>
      </c>
      <c r="G16" s="21">
        <f>G14*G9/100/1000</f>
        <v>5157.0253890756303</v>
      </c>
      <c r="H16" s="21">
        <f>H14*H9/100/1000</f>
        <v>3224.1886156834535</v>
      </c>
      <c r="J16" s="4" t="s">
        <v>15</v>
      </c>
      <c r="K16" s="21">
        <f>K14*K9/100/1000</f>
        <v>6981.6233666666658</v>
      </c>
      <c r="L16" s="21">
        <f>L14*L9/100/1000</f>
        <v>3820.3584662790704</v>
      </c>
    </row>
    <row r="17" spans="2:12" ht="15" thickBot="1" x14ac:dyDescent="0.35">
      <c r="B17" s="4" t="s">
        <v>16</v>
      </c>
      <c r="C17" s="17">
        <f>C15*C9</f>
        <v>8015.0400000000009</v>
      </c>
      <c r="D17" s="17">
        <f>D15*D9</f>
        <v>871.20000000000016</v>
      </c>
      <c r="F17" s="4" t="s">
        <v>16</v>
      </c>
      <c r="G17" s="21">
        <f>G15*G9</f>
        <v>8820.9</v>
      </c>
      <c r="H17" s="21">
        <f>H15*H9</f>
        <v>2417.58</v>
      </c>
      <c r="J17" s="4" t="s">
        <v>16</v>
      </c>
      <c r="K17" s="21">
        <f>K15*K9</f>
        <v>31363.199999999997</v>
      </c>
      <c r="L17" s="21">
        <f>L15*L9</f>
        <v>7514.0999999999995</v>
      </c>
    </row>
    <row r="18" spans="2:12" ht="15" thickBot="1" x14ac:dyDescent="0.35">
      <c r="B18" s="4" t="s">
        <v>17</v>
      </c>
      <c r="C18" s="17" t="s">
        <v>20</v>
      </c>
      <c r="D18" s="18">
        <f>C16-D16</f>
        <v>1145.2918226600987</v>
      </c>
      <c r="F18" s="4" t="s">
        <v>17</v>
      </c>
      <c r="G18" s="21" t="s">
        <v>20</v>
      </c>
      <c r="H18" s="23">
        <f>G16-H16</f>
        <v>1932.8367733921768</v>
      </c>
      <c r="J18" s="4" t="s">
        <v>17</v>
      </c>
      <c r="K18" s="21" t="s">
        <v>20</v>
      </c>
      <c r="L18" s="23">
        <f>K16-L16</f>
        <v>3161.2649003875954</v>
      </c>
    </row>
    <row r="19" spans="2:12" ht="15" thickBot="1" x14ac:dyDescent="0.35">
      <c r="B19" s="4" t="s">
        <v>18</v>
      </c>
      <c r="C19" s="17" t="s">
        <v>20</v>
      </c>
      <c r="D19" s="18">
        <f>C17-D17</f>
        <v>7143.8400000000011</v>
      </c>
      <c r="F19" s="4" t="s">
        <v>18</v>
      </c>
      <c r="G19" s="21" t="s">
        <v>20</v>
      </c>
      <c r="H19" s="23">
        <f>G17-H17</f>
        <v>6403.32</v>
      </c>
      <c r="J19" s="4" t="s">
        <v>18</v>
      </c>
      <c r="K19" s="21" t="s">
        <v>20</v>
      </c>
      <c r="L19" s="23">
        <f>K17-L17</f>
        <v>23849.1</v>
      </c>
    </row>
    <row r="20" spans="2:12" ht="15.6" thickBot="1" x14ac:dyDescent="0.35">
      <c r="B20" s="4" t="s">
        <v>19</v>
      </c>
      <c r="C20" s="5" t="s">
        <v>20</v>
      </c>
      <c r="D20" s="16">
        <f>D37</f>
        <v>2523.0321667915614</v>
      </c>
      <c r="F20" s="4" t="s">
        <v>19</v>
      </c>
      <c r="G20" s="5" t="s">
        <v>20</v>
      </c>
      <c r="H20" s="16">
        <f>D38</f>
        <v>3145.8688016528922</v>
      </c>
      <c r="J20" s="4" t="s">
        <v>19</v>
      </c>
      <c r="K20" s="5" t="s">
        <v>20</v>
      </c>
      <c r="L20" s="16">
        <f>D39</f>
        <v>3658.6516476416091</v>
      </c>
    </row>
    <row r="21" spans="2:12" ht="15.6" thickBot="1" x14ac:dyDescent="0.35">
      <c r="B21" s="4" t="s">
        <v>21</v>
      </c>
      <c r="C21" s="5" t="s">
        <v>22</v>
      </c>
      <c r="D21" s="5" t="s">
        <v>22</v>
      </c>
      <c r="F21" s="4" t="s">
        <v>21</v>
      </c>
      <c r="G21" s="5" t="s">
        <v>22</v>
      </c>
      <c r="H21" s="5" t="s">
        <v>22</v>
      </c>
      <c r="J21" s="4" t="s">
        <v>21</v>
      </c>
      <c r="K21" s="5" t="s">
        <v>22</v>
      </c>
      <c r="L21" s="5" t="s">
        <v>22</v>
      </c>
    </row>
    <row r="23" spans="2:12" ht="15" thickBot="1" x14ac:dyDescent="0.35">
      <c r="B23" s="9" t="s">
        <v>33</v>
      </c>
    </row>
    <row r="24" spans="2:12" ht="15" thickBot="1" x14ac:dyDescent="0.35">
      <c r="B24" s="10" t="s">
        <v>29</v>
      </c>
      <c r="C24" s="11" t="s">
        <v>25</v>
      </c>
      <c r="D24" s="11" t="s">
        <v>26</v>
      </c>
    </row>
    <row r="25" spans="2:12" ht="15" thickBot="1" x14ac:dyDescent="0.35">
      <c r="B25" s="14">
        <v>2</v>
      </c>
      <c r="C25" s="12">
        <v>18</v>
      </c>
      <c r="D25" s="15">
        <v>11404.249784622012</v>
      </c>
    </row>
    <row r="26" spans="2:12" ht="15" thickBot="1" x14ac:dyDescent="0.35">
      <c r="B26" s="14">
        <v>3</v>
      </c>
      <c r="C26" s="12">
        <v>26</v>
      </c>
      <c r="D26" s="15">
        <v>13897.75</v>
      </c>
    </row>
    <row r="27" spans="2:12" ht="15" thickBot="1" x14ac:dyDescent="0.35">
      <c r="B27" s="14">
        <v>4</v>
      </c>
      <c r="C27" s="12">
        <v>30</v>
      </c>
      <c r="D27" s="15">
        <v>16210.349967693301</v>
      </c>
    </row>
    <row r="28" spans="2:12" x14ac:dyDescent="0.3">
      <c r="B28" s="13"/>
    </row>
    <row r="29" spans="2:12" ht="15" thickBot="1" x14ac:dyDescent="0.35">
      <c r="B29" s="9" t="s">
        <v>27</v>
      </c>
    </row>
    <row r="30" spans="2:12" ht="15" thickBot="1" x14ac:dyDescent="0.35">
      <c r="B30" s="10" t="s">
        <v>29</v>
      </c>
      <c r="C30" s="11" t="s">
        <v>25</v>
      </c>
      <c r="D30" s="11" t="s">
        <v>26</v>
      </c>
    </row>
    <row r="31" spans="2:12" ht="15" thickBot="1" x14ac:dyDescent="0.35">
      <c r="B31" s="14">
        <v>2</v>
      </c>
      <c r="C31" s="12">
        <v>18</v>
      </c>
      <c r="D31" s="15">
        <v>8881.2176178304508</v>
      </c>
      <c r="E31" s="8"/>
    </row>
    <row r="32" spans="2:12" ht="15" thickBot="1" x14ac:dyDescent="0.35">
      <c r="B32" s="14">
        <v>3</v>
      </c>
      <c r="C32" s="12">
        <v>26</v>
      </c>
      <c r="D32" s="15">
        <v>10751.881198347108</v>
      </c>
    </row>
    <row r="33" spans="2:5" ht="15" thickBot="1" x14ac:dyDescent="0.35">
      <c r="B33" s="14">
        <v>4</v>
      </c>
      <c r="C33" s="12">
        <v>30</v>
      </c>
      <c r="D33" s="15">
        <v>12551.698320051692</v>
      </c>
      <c r="E33" s="8"/>
    </row>
    <row r="35" spans="2:5" ht="15" thickBot="1" x14ac:dyDescent="0.35">
      <c r="B35" s="9" t="s">
        <v>28</v>
      </c>
    </row>
    <row r="36" spans="2:5" ht="15" thickBot="1" x14ac:dyDescent="0.35">
      <c r="B36" s="10" t="s">
        <v>29</v>
      </c>
      <c r="C36" s="11" t="s">
        <v>25</v>
      </c>
      <c r="D36" s="11" t="s">
        <v>32</v>
      </c>
    </row>
    <row r="37" spans="2:5" ht="15" thickBot="1" x14ac:dyDescent="0.35">
      <c r="B37" s="14">
        <v>2</v>
      </c>
      <c r="C37" s="12">
        <v>18</v>
      </c>
      <c r="D37" s="15">
        <v>2523.0321667915614</v>
      </c>
    </row>
    <row r="38" spans="2:5" ht="15" thickBot="1" x14ac:dyDescent="0.35">
      <c r="B38" s="14">
        <v>3</v>
      </c>
      <c r="C38" s="12">
        <v>26</v>
      </c>
      <c r="D38" s="15">
        <v>3145.8688016528922</v>
      </c>
    </row>
    <row r="39" spans="2:5" ht="15" thickBot="1" x14ac:dyDescent="0.35">
      <c r="B39" s="14">
        <v>4</v>
      </c>
      <c r="C39" s="12">
        <v>30</v>
      </c>
      <c r="D39" s="15">
        <v>3658.6516476416091</v>
      </c>
      <c r="E3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Livchak 2013</dc:creator>
  <cp:lastModifiedBy>Pineda, Carlos A</cp:lastModifiedBy>
  <dcterms:created xsi:type="dcterms:W3CDTF">2017-09-26T20:19:55Z</dcterms:created>
  <dcterms:modified xsi:type="dcterms:W3CDTF">2017-12-28T22:51:15Z</dcterms:modified>
</cp:coreProperties>
</file>